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" yWindow="440" windowWidth="20740" windowHeight="15080" tabRatio="500" activeTab="0"/>
  </bookViews>
  <sheets>
    <sheet name="INB" sheetId="1" r:id="rId1"/>
    <sheet name="UXC55" sheetId="2" r:id="rId2"/>
    <sheet name="office32" sheetId="3" r:id="rId3"/>
    <sheet name="904" sheetId="4" r:id="rId4"/>
    <sheet name="SX5GB" sheetId="5" r:id="rId5"/>
    <sheet name="loaned or elsewhere" sheetId="6" r:id="rId6"/>
  </sheets>
  <definedNames/>
  <calcPr fullCalcOnLoad="1"/>
</workbook>
</file>

<file path=xl/comments1.xml><?xml version="1.0" encoding="utf-8"?>
<comments xmlns="http://schemas.openxmlformats.org/spreadsheetml/2006/main">
  <authors>
    <author>Fred Borcherding</author>
  </authors>
  <commentList>
    <comment ref="A1" authorId="0">
      <text>
        <r>
          <rPr>
            <b/>
            <sz val="10"/>
            <rFont val="Tahoma"/>
            <family val="0"/>
          </rPr>
          <t>Fred Borcherding:</t>
        </r>
        <r>
          <rPr>
            <sz val="10"/>
            <rFont val="Tahoma"/>
            <family val="0"/>
          </rPr>
          <t xml:space="preserve">
Hide  - B(C - J)K
        - O(P - V)W
        - W(X - Z)AA</t>
        </r>
      </text>
    </comment>
  </commentList>
</comments>
</file>

<file path=xl/sharedStrings.xml><?xml version="1.0" encoding="utf-8"?>
<sst xmlns="http://schemas.openxmlformats.org/spreadsheetml/2006/main" count="368" uniqueCount="136">
  <si>
    <t>DT loopback tester card +2 short cables</t>
  </si>
  <si>
    <t>TSP: 3052201916200500009</t>
  </si>
  <si>
    <t>TSP: 3052201916200500011</t>
  </si>
  <si>
    <t>wiener crate (12v,not trigger)</t>
  </si>
  <si>
    <t>other note</t>
  </si>
  <si>
    <t>UF decal: 4910AA169519</t>
  </si>
  <si>
    <t>fan tray</t>
  </si>
  <si>
    <t>type:UEL 6020A, part no:0F00.-77A</t>
  </si>
  <si>
    <t>PS: 5,3.3,+12,-12</t>
  </si>
  <si>
    <t>type:UEP 6021, part no:0A10.1020H</t>
  </si>
  <si>
    <t>TF backplane</t>
  </si>
  <si>
    <t>TFB:: 3052200602200500001</t>
  </si>
  <si>
    <t>wiener crate ( trigger)</t>
  </si>
  <si>
    <t>TFC:: 3052200603200500001</t>
  </si>
  <si>
    <t>type:UEL 6020A, part no:0F00.0709</t>
  </si>
  <si>
    <t>PS: 5,3.3</t>
  </si>
  <si>
    <t>type:UEP 6021, part no:0P00.0252</t>
  </si>
  <si>
    <t>TFB:: 3052200602200500002</t>
  </si>
  <si>
    <t>SP</t>
  </si>
  <si>
    <t>TSP:: 3052201916200500022</t>
  </si>
  <si>
    <t>Entry ID</t>
  </si>
  <si>
    <t>Date of Action</t>
  </si>
  <si>
    <t>Crate Name</t>
  </si>
  <si>
    <t>Rack</t>
  </si>
  <si>
    <t>Crate</t>
  </si>
  <si>
    <t>Crate slot</t>
  </si>
  <si>
    <t>Mandatory for INB                                                          Barcode</t>
  </si>
  <si>
    <t>Description</t>
  </si>
  <si>
    <t>Location</t>
  </si>
  <si>
    <t>Responsible Email</t>
  </si>
  <si>
    <t>status</t>
  </si>
  <si>
    <t>Serial N/O A (mfg)</t>
  </si>
  <si>
    <t>Serial N/O B (rec)</t>
  </si>
  <si>
    <t>Type (mfg)</t>
  </si>
  <si>
    <t>Type (name)</t>
  </si>
  <si>
    <t>Link to test Procedure</t>
  </si>
  <si>
    <t>Link to Test Results</t>
  </si>
  <si>
    <t>Global Test Result</t>
  </si>
  <si>
    <t>Link to Repair History</t>
  </si>
  <si>
    <t>Additional Information</t>
  </si>
  <si>
    <t>S1D04</t>
  </si>
  <si>
    <t>i</t>
  </si>
  <si>
    <t>Daniel.Holmes@cern.ch</t>
  </si>
  <si>
    <t xml:space="preserve"> </t>
  </si>
  <si>
    <t>3052030302200500004</t>
  </si>
  <si>
    <t>installed</t>
  </si>
  <si>
    <t>mezannine</t>
  </si>
  <si>
    <t>TSP:: 3052201916200500010</t>
  </si>
  <si>
    <t>DDU</t>
  </si>
  <si>
    <t>OSU</t>
  </si>
  <si>
    <t>DDE:: 3052040405200500001</t>
  </si>
  <si>
    <t>**in bag/at home**</t>
  </si>
  <si>
    <t>****************</t>
  </si>
  <si>
    <t>CCB04</t>
  </si>
  <si>
    <t>******************</t>
  </si>
  <si>
    <t>*********************</t>
  </si>
  <si>
    <t>TFC:: 3052200603200500002</t>
  </si>
  <si>
    <t>TFB:: 3052200602200500003</t>
  </si>
  <si>
    <t>TTB :: 3052202002200500002</t>
  </si>
  <si>
    <t>TTB :: 3052202002200500005</t>
  </si>
  <si>
    <t>last pre-prod?</t>
  </si>
  <si>
    <t>sliver front panel</t>
  </si>
  <si>
    <t>**bar code &amp; ser num switched 5/2</t>
  </si>
  <si>
    <t>6U CAEN VME</t>
  </si>
  <si>
    <t>uf</t>
  </si>
  <si>
    <t xml:space="preserve"> CAEN PCI card</t>
  </si>
  <si>
    <t>in emuslice09</t>
  </si>
  <si>
    <t>SP04</t>
  </si>
  <si>
    <t>CCB01</t>
  </si>
  <si>
    <t>muon sorter</t>
  </si>
  <si>
    <t>**this was the UF one shipped here Nov05</t>
  </si>
  <si>
    <t>slot 3 crate 1</t>
  </si>
  <si>
    <t>slot 1 crate 1</t>
  </si>
  <si>
    <t>slot 2 crate 1</t>
  </si>
  <si>
    <t>slot 4 crate 1</t>
  </si>
  <si>
    <t>slot 5 crate 1</t>
  </si>
  <si>
    <t>slot 6 crate 1</t>
  </si>
  <si>
    <t>slot 11 crate 1</t>
  </si>
  <si>
    <t>slot 12 crate 1</t>
  </si>
  <si>
    <t>slot 13 crate 1</t>
  </si>
  <si>
    <t>slot 14 crate 1</t>
  </si>
  <si>
    <t>slot 15 crate 1</t>
  </si>
  <si>
    <t>slot 16 crate 1</t>
  </si>
  <si>
    <t>slot 16, crate 1</t>
  </si>
  <si>
    <t>slot2, crate 1, slink db barcode==3100102010010200470</t>
  </si>
  <si>
    <t>slot 2, crate 1</t>
  </si>
  <si>
    <t>slor 12, crate 1 ttcrq db(ID=119h)</t>
  </si>
  <si>
    <t>slot 1, crate 1</t>
  </si>
  <si>
    <t>slot 14, crate 1</t>
  </si>
  <si>
    <t>equipment</t>
  </si>
  <si>
    <t>owner</t>
  </si>
  <si>
    <t>serial</t>
  </si>
  <si>
    <t>barcode</t>
  </si>
  <si>
    <t>paul</t>
  </si>
  <si>
    <t>9U CAEN VME</t>
  </si>
  <si>
    <t>where?</t>
  </si>
  <si>
    <t>loaned to Frank : 21/2/07</t>
  </si>
  <si>
    <t>loaned to Frank : 21/2/07: Alex in 904, TMB issues</t>
  </si>
  <si>
    <t>9U CAEN PCI card</t>
  </si>
  <si>
    <t xml:space="preserve">muon sorter </t>
  </si>
  <si>
    <t>rice</t>
  </si>
  <si>
    <t>mezzannine</t>
  </si>
  <si>
    <t>SBS VME</t>
  </si>
  <si>
    <t>UF</t>
  </si>
  <si>
    <t>Janos: loaned spring 06</t>
  </si>
  <si>
    <t>DT transition board</t>
  </si>
  <si>
    <t>TTB :: 3052202002200500008</t>
  </si>
  <si>
    <t>TTB :: 3052202002200500007</t>
  </si>
  <si>
    <t>TTB :: 3052202002200500006</t>
  </si>
  <si>
    <t>TTB :: 3052202002200500009</t>
  </si>
  <si>
    <t>TTB :: 3052202002200500010</t>
  </si>
  <si>
    <t>TTB :: 3052202002200500011</t>
  </si>
  <si>
    <t>TTB :: 3052202002200500012</t>
  </si>
  <si>
    <t>TTB :: 3052202002200500013</t>
  </si>
  <si>
    <t>TTB :: 3052202002200500014</t>
  </si>
  <si>
    <t>TTB :: 3052202002200500015</t>
  </si>
  <si>
    <t>TTB :: 3052202002200500016</t>
  </si>
  <si>
    <t>TTB :: 3052202002200500017</t>
  </si>
  <si>
    <t>TTB :: 3052202002200500018</t>
  </si>
  <si>
    <t>TTB :: 3052202002200500019</t>
  </si>
  <si>
    <t>TTB :: 3052202002200500020</t>
  </si>
  <si>
    <t>uftrig01</t>
  </si>
  <si>
    <t>uftrig02</t>
  </si>
  <si>
    <t>LCD screen</t>
  </si>
  <si>
    <t>muon tester:: TF</t>
  </si>
  <si>
    <t>muon tester:: PC</t>
  </si>
  <si>
    <t xml:space="preserve">CAEN 9U VME </t>
  </si>
  <si>
    <t>caen 9U PCI card</t>
  </si>
  <si>
    <t>SP05</t>
  </si>
  <si>
    <t>Mezannine</t>
  </si>
  <si>
    <t>SBS pci</t>
  </si>
  <si>
    <t>DDU extender</t>
  </si>
  <si>
    <t xml:space="preserve">FED kit: slink 64 sender &amp; db </t>
  </si>
  <si>
    <t>TTB :: 3052202002200500004</t>
  </si>
  <si>
    <t>TTB :: 3052202002200500003</t>
  </si>
  <si>
    <t>mini CCB, TMB, DMB backpl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</si>
</sst>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  <numFmt numFmtId="167" formatCode="[$-409]d\-mmm\-yy;@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8"/>
      <name val="Tahoma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textRotation="90" wrapText="1"/>
    </xf>
    <xf numFmtId="1" fontId="8" fillId="3" borderId="2" xfId="0" applyNumberFormat="1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20" applyAlignment="1">
      <alignment/>
    </xf>
    <xf numFmtId="0" fontId="0" fillId="2" borderId="1" xfId="0" applyFill="1" applyBorder="1" applyAlignment="1">
      <alignment wrapText="1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Holmes@cern.ch" TargetMode="External" /><Relationship Id="rId2" Type="http://schemas.openxmlformats.org/officeDocument/2006/relationships/hyperlink" Target="mailto:Daniel.Holmes@cern.ch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M1" sqref="M1"/>
    </sheetView>
  </sheetViews>
  <sheetFormatPr defaultColWidth="11.00390625" defaultRowHeight="12.75"/>
  <cols>
    <col min="1" max="1" width="4.75390625" style="0" customWidth="1"/>
    <col min="2" max="2" width="11.125" style="0" customWidth="1"/>
    <col min="3" max="3" width="9.875" style="0" customWidth="1"/>
    <col min="4" max="4" width="6.875" style="0" customWidth="1"/>
    <col min="5" max="5" width="20.00390625" style="0" customWidth="1"/>
    <col min="6" max="6" width="3.00390625" style="0" customWidth="1"/>
    <col min="7" max="7" width="3.375" style="0" customWidth="1"/>
    <col min="8" max="8" width="1.25" style="0" hidden="1" customWidth="1"/>
    <col min="9" max="9" width="4.75390625" style="0" hidden="1" customWidth="1"/>
    <col min="10" max="10" width="1.37890625" style="0" customWidth="1"/>
    <col min="11" max="11" width="22.25390625" style="0" customWidth="1"/>
    <col min="12" max="12" width="18.375" style="0" customWidth="1"/>
    <col min="13" max="13" width="8.75390625" style="0" customWidth="1"/>
    <col min="14" max="14" width="22.25390625" style="0" customWidth="1"/>
    <col min="15" max="16384" width="8.75390625" style="0" customWidth="1"/>
  </cols>
  <sheetData>
    <row r="1" spans="1:24" s="11" customFormat="1" ht="51.75" thickBot="1">
      <c r="A1" s="2" t="s">
        <v>20</v>
      </c>
      <c r="B1" s="3" t="s">
        <v>21</v>
      </c>
      <c r="C1" s="4" t="s">
        <v>22</v>
      </c>
      <c r="D1" s="4" t="s">
        <v>23</v>
      </c>
      <c r="E1" s="4"/>
      <c r="F1" s="5" t="s">
        <v>24</v>
      </c>
      <c r="G1" s="5" t="s">
        <v>25</v>
      </c>
      <c r="H1" s="13"/>
      <c r="I1" s="13"/>
      <c r="J1" s="13"/>
      <c r="K1" s="6" t="s">
        <v>26</v>
      </c>
      <c r="L1" s="6" t="s">
        <v>27</v>
      </c>
      <c r="M1" s="7" t="s">
        <v>28</v>
      </c>
      <c r="N1" s="8" t="s">
        <v>29</v>
      </c>
      <c r="O1" s="9" t="s">
        <v>30</v>
      </c>
      <c r="P1" s="10" t="s">
        <v>31</v>
      </c>
      <c r="Q1" s="10" t="s">
        <v>32</v>
      </c>
      <c r="R1" s="10" t="s">
        <v>33</v>
      </c>
      <c r="S1" s="10" t="s">
        <v>34</v>
      </c>
      <c r="T1" s="10" t="s">
        <v>35</v>
      </c>
      <c r="U1" s="10" t="s">
        <v>36</v>
      </c>
      <c r="V1" s="10" t="s">
        <v>37</v>
      </c>
      <c r="W1" s="10" t="s">
        <v>38</v>
      </c>
      <c r="X1" s="10" t="s">
        <v>39</v>
      </c>
    </row>
    <row r="2" spans="1:15" ht="13.5" thickTop="1">
      <c r="A2">
        <v>1</v>
      </c>
      <c r="B2" s="14">
        <v>37674</v>
      </c>
      <c r="C2" t="str">
        <f aca="true" t="shared" si="0" ref="C2:C24">CONCATENATE(D2,F2,G2)</f>
        <v>S1D04i</v>
      </c>
      <c r="D2" t="s">
        <v>40</v>
      </c>
      <c r="E2">
        <f>UXC55!H8</f>
        <v>0</v>
      </c>
      <c r="F2" t="s">
        <v>41</v>
      </c>
      <c r="H2" s="1" t="str">
        <f>UXC55!F8</f>
        <v>TFC:: 3052200603200500001</v>
      </c>
      <c r="I2" t="str">
        <f>SUBSTITUTE(SUBSTITUTE(SUBSTITUTE(H2,"TFC:: ",""),"TFB:: ",""),"TTB :: ","")</f>
        <v>3052200603200500001</v>
      </c>
      <c r="J2" t="s">
        <v>43</v>
      </c>
      <c r="K2" t="str">
        <f>I2</f>
        <v>3052200603200500001</v>
      </c>
      <c r="L2" t="str">
        <f>UXC55!B8</f>
        <v>wiener crate ( trigger)</v>
      </c>
      <c r="M2" t="str">
        <f aca="true" t="shared" si="1" ref="M2:M24">C3</f>
        <v>S1D04i</v>
      </c>
      <c r="N2" s="12" t="s">
        <v>42</v>
      </c>
      <c r="O2" t="s">
        <v>45</v>
      </c>
    </row>
    <row r="3" spans="1:15" ht="12.75">
      <c r="A3">
        <v>2</v>
      </c>
      <c r="B3" s="14">
        <v>37674</v>
      </c>
      <c r="C3" t="str">
        <f t="shared" si="0"/>
        <v>S1D04i</v>
      </c>
      <c r="D3" t="s">
        <v>40</v>
      </c>
      <c r="E3">
        <f>UXC55!H11</f>
        <v>0</v>
      </c>
      <c r="F3" t="s">
        <v>41</v>
      </c>
      <c r="H3" s="1" t="str">
        <f>UXC55!F11</f>
        <v>TFB:: 3052200602200500002</v>
      </c>
      <c r="I3" t="str">
        <f aca="true" t="shared" si="2" ref="I3:I15">SUBSTITUTE(SUBSTITUTE(SUBSTITUTE(H3,"TFC:: ",""),"TFB:: ",""),"TTB :: ","")</f>
        <v>3052200602200500002</v>
      </c>
      <c r="J3" t="s">
        <v>43</v>
      </c>
      <c r="K3" t="str">
        <f aca="true" t="shared" si="3" ref="K3:K24">I3</f>
        <v>3052200602200500002</v>
      </c>
      <c r="L3" t="str">
        <f>UXC55!B11</f>
        <v>TF backplane</v>
      </c>
      <c r="M3" t="str">
        <f t="shared" si="1"/>
        <v>S1D04i1</v>
      </c>
      <c r="N3" s="12" t="s">
        <v>42</v>
      </c>
      <c r="O3" t="s">
        <v>45</v>
      </c>
    </row>
    <row r="4" spans="1:15" ht="12.75">
      <c r="A4">
        <v>3</v>
      </c>
      <c r="B4" s="14">
        <v>37674</v>
      </c>
      <c r="C4" t="str">
        <f t="shared" si="0"/>
        <v>S1D04i1</v>
      </c>
      <c r="D4" t="s">
        <v>40</v>
      </c>
      <c r="E4" t="str">
        <f>UXC55!H14</f>
        <v>slot 1 crate 1</v>
      </c>
      <c r="F4" t="s">
        <v>41</v>
      </c>
      <c r="G4">
        <v>1</v>
      </c>
      <c r="H4" s="1" t="str">
        <f>UXC55!F14</f>
        <v>TTB :: 3052202002200500006</v>
      </c>
      <c r="I4" t="str">
        <f t="shared" si="2"/>
        <v>3052202002200500006</v>
      </c>
      <c r="J4" t="s">
        <v>43</v>
      </c>
      <c r="K4" t="str">
        <f t="shared" si="3"/>
        <v>3052202002200500006</v>
      </c>
      <c r="L4" t="str">
        <f>UXC55!B14</f>
        <v>DT transition board</v>
      </c>
      <c r="M4" t="str">
        <f t="shared" si="1"/>
        <v>S1D04i2</v>
      </c>
      <c r="N4" s="12" t="s">
        <v>42</v>
      </c>
      <c r="O4" t="s">
        <v>45</v>
      </c>
    </row>
    <row r="5" spans="1:15" ht="12.75">
      <c r="A5">
        <v>4</v>
      </c>
      <c r="B5" s="14">
        <v>37674</v>
      </c>
      <c r="C5" t="str">
        <f t="shared" si="0"/>
        <v>S1D04i2</v>
      </c>
      <c r="D5" t="s">
        <v>40</v>
      </c>
      <c r="E5" t="str">
        <f>UXC55!H15</f>
        <v>slot 2 crate 1</v>
      </c>
      <c r="F5" t="s">
        <v>41</v>
      </c>
      <c r="G5">
        <v>2</v>
      </c>
      <c r="H5" s="1" t="str">
        <f>UXC55!F15</f>
        <v>TTB :: 3052202002200500007</v>
      </c>
      <c r="I5" t="str">
        <f t="shared" si="2"/>
        <v>3052202002200500007</v>
      </c>
      <c r="J5" t="s">
        <v>43</v>
      </c>
      <c r="K5" t="str">
        <f t="shared" si="3"/>
        <v>3052202002200500007</v>
      </c>
      <c r="L5" t="str">
        <f>UXC55!B15</f>
        <v>DT transition board</v>
      </c>
      <c r="M5" t="str">
        <f t="shared" si="1"/>
        <v>S1D04i3</v>
      </c>
      <c r="N5" s="12" t="s">
        <v>42</v>
      </c>
      <c r="O5" t="s">
        <v>45</v>
      </c>
    </row>
    <row r="6" spans="1:15" ht="12.75">
      <c r="A6">
        <v>5</v>
      </c>
      <c r="B6" s="14">
        <v>37674</v>
      </c>
      <c r="C6" t="str">
        <f t="shared" si="0"/>
        <v>S1D04i3</v>
      </c>
      <c r="D6" t="s">
        <v>40</v>
      </c>
      <c r="E6" t="str">
        <f>UXC55!H16</f>
        <v>slot 3 crate 1</v>
      </c>
      <c r="F6" t="s">
        <v>41</v>
      </c>
      <c r="G6">
        <v>3</v>
      </c>
      <c r="H6" s="1" t="str">
        <f>UXC55!F16</f>
        <v>TTB :: 3052202002200500008</v>
      </c>
      <c r="I6" t="str">
        <f t="shared" si="2"/>
        <v>3052202002200500008</v>
      </c>
      <c r="J6" t="s">
        <v>43</v>
      </c>
      <c r="K6" t="str">
        <f t="shared" si="3"/>
        <v>3052202002200500008</v>
      </c>
      <c r="L6" t="str">
        <f>UXC55!B16</f>
        <v>DT transition board</v>
      </c>
      <c r="M6" t="str">
        <f t="shared" si="1"/>
        <v>S1D04i4</v>
      </c>
      <c r="N6" s="12" t="s">
        <v>42</v>
      </c>
      <c r="O6" t="s">
        <v>45</v>
      </c>
    </row>
    <row r="7" spans="1:15" ht="12.75">
      <c r="A7">
        <v>6</v>
      </c>
      <c r="B7" s="14">
        <v>37674</v>
      </c>
      <c r="C7" t="str">
        <f t="shared" si="0"/>
        <v>S1D04i4</v>
      </c>
      <c r="D7" t="s">
        <v>40</v>
      </c>
      <c r="E7" t="str">
        <f>UXC55!H17</f>
        <v>slot 4 crate 1</v>
      </c>
      <c r="F7" t="s">
        <v>41</v>
      </c>
      <c r="G7">
        <v>4</v>
      </c>
      <c r="H7" s="1" t="str">
        <f>UXC55!F17</f>
        <v>TTB :: 3052202002200500009</v>
      </c>
      <c r="I7" t="str">
        <f t="shared" si="2"/>
        <v>3052202002200500009</v>
      </c>
      <c r="J7" t="s">
        <v>43</v>
      </c>
      <c r="K7" t="str">
        <f t="shared" si="3"/>
        <v>3052202002200500009</v>
      </c>
      <c r="L7" t="str">
        <f>UXC55!B17</f>
        <v>DT transition board</v>
      </c>
      <c r="M7" t="str">
        <f t="shared" si="1"/>
        <v>S1D04i5</v>
      </c>
      <c r="N7" s="12" t="s">
        <v>42</v>
      </c>
      <c r="O7" t="s">
        <v>45</v>
      </c>
    </row>
    <row r="8" spans="1:15" ht="12.75">
      <c r="A8">
        <v>7</v>
      </c>
      <c r="B8" s="14">
        <v>37674</v>
      </c>
      <c r="C8" t="str">
        <f t="shared" si="0"/>
        <v>S1D04i5</v>
      </c>
      <c r="D8" t="s">
        <v>40</v>
      </c>
      <c r="E8" t="str">
        <f>UXC55!H18</f>
        <v>slot 5 crate 1</v>
      </c>
      <c r="F8" t="s">
        <v>41</v>
      </c>
      <c r="G8">
        <v>5</v>
      </c>
      <c r="H8" s="1" t="str">
        <f>UXC55!F18</f>
        <v>TTB :: 3052202002200500010</v>
      </c>
      <c r="I8" t="str">
        <f t="shared" si="2"/>
        <v>3052202002200500010</v>
      </c>
      <c r="J8" t="s">
        <v>43</v>
      </c>
      <c r="K8" t="str">
        <f t="shared" si="3"/>
        <v>3052202002200500010</v>
      </c>
      <c r="L8" t="str">
        <f>UXC55!B18</f>
        <v>DT transition board</v>
      </c>
      <c r="M8" t="str">
        <f t="shared" si="1"/>
        <v>S1D04i6</v>
      </c>
      <c r="N8" s="12" t="s">
        <v>42</v>
      </c>
      <c r="O8" t="s">
        <v>45</v>
      </c>
    </row>
    <row r="9" spans="1:15" ht="12.75">
      <c r="A9">
        <v>8</v>
      </c>
      <c r="B9" s="14">
        <v>37674</v>
      </c>
      <c r="C9" t="str">
        <f t="shared" si="0"/>
        <v>S1D04i6</v>
      </c>
      <c r="D9" t="s">
        <v>40</v>
      </c>
      <c r="E9" t="str">
        <f>UXC55!H19</f>
        <v>slot 6 crate 1</v>
      </c>
      <c r="F9" t="s">
        <v>41</v>
      </c>
      <c r="G9">
        <v>6</v>
      </c>
      <c r="H9" s="1" t="str">
        <f>UXC55!F19</f>
        <v>TTB :: 3052202002200500011</v>
      </c>
      <c r="I9" t="str">
        <f t="shared" si="2"/>
        <v>3052202002200500011</v>
      </c>
      <c r="J9" t="s">
        <v>43</v>
      </c>
      <c r="K9" t="str">
        <f t="shared" si="3"/>
        <v>3052202002200500011</v>
      </c>
      <c r="L9" t="str">
        <f>UXC55!B19</f>
        <v>DT transition board</v>
      </c>
      <c r="M9" t="str">
        <f t="shared" si="1"/>
        <v>S1D04i11</v>
      </c>
      <c r="N9" s="12" t="s">
        <v>42</v>
      </c>
      <c r="O9" t="s">
        <v>45</v>
      </c>
    </row>
    <row r="10" spans="1:15" ht="12.75">
      <c r="A10">
        <v>9</v>
      </c>
      <c r="B10" s="14">
        <v>37674</v>
      </c>
      <c r="C10" t="str">
        <f t="shared" si="0"/>
        <v>S1D04i11</v>
      </c>
      <c r="D10" t="s">
        <v>40</v>
      </c>
      <c r="E10" t="str">
        <f>UXC55!H20</f>
        <v>slot 11 crate 1</v>
      </c>
      <c r="F10" t="s">
        <v>41</v>
      </c>
      <c r="G10">
        <v>11</v>
      </c>
      <c r="H10" s="1" t="str">
        <f>UXC55!F20</f>
        <v>TTB :: 3052202002200500012</v>
      </c>
      <c r="I10" t="str">
        <f t="shared" si="2"/>
        <v>3052202002200500012</v>
      </c>
      <c r="J10" t="s">
        <v>43</v>
      </c>
      <c r="K10" t="str">
        <f t="shared" si="3"/>
        <v>3052202002200500012</v>
      </c>
      <c r="L10" t="str">
        <f>UXC55!B20</f>
        <v>DT transition board</v>
      </c>
      <c r="M10" t="str">
        <f t="shared" si="1"/>
        <v>S1D04i12</v>
      </c>
      <c r="N10" s="12" t="s">
        <v>42</v>
      </c>
      <c r="O10" t="s">
        <v>45</v>
      </c>
    </row>
    <row r="11" spans="1:15" ht="12.75">
      <c r="A11">
        <v>10</v>
      </c>
      <c r="B11" s="14">
        <v>37674</v>
      </c>
      <c r="C11" t="str">
        <f t="shared" si="0"/>
        <v>S1D04i12</v>
      </c>
      <c r="D11" t="s">
        <v>40</v>
      </c>
      <c r="E11" t="str">
        <f>UXC55!H21</f>
        <v>slot 12 crate 1</v>
      </c>
      <c r="F11" t="s">
        <v>41</v>
      </c>
      <c r="G11">
        <v>12</v>
      </c>
      <c r="H11" s="1" t="str">
        <f>UXC55!F21</f>
        <v>TTB :: 3052202002200500013</v>
      </c>
      <c r="I11" t="str">
        <f t="shared" si="2"/>
        <v>3052202002200500013</v>
      </c>
      <c r="J11" t="s">
        <v>43</v>
      </c>
      <c r="K11" t="str">
        <f t="shared" si="3"/>
        <v>3052202002200500013</v>
      </c>
      <c r="L11" t="str">
        <f>UXC55!B21</f>
        <v>DT transition board</v>
      </c>
      <c r="M11" t="str">
        <f t="shared" si="1"/>
        <v>S1D04i13</v>
      </c>
      <c r="N11" s="12" t="s">
        <v>42</v>
      </c>
      <c r="O11" t="s">
        <v>45</v>
      </c>
    </row>
    <row r="12" spans="1:15" ht="12.75">
      <c r="A12">
        <v>11</v>
      </c>
      <c r="B12" s="14">
        <v>37674</v>
      </c>
      <c r="C12" t="str">
        <f t="shared" si="0"/>
        <v>S1D04i13</v>
      </c>
      <c r="D12" t="s">
        <v>40</v>
      </c>
      <c r="E12" t="str">
        <f>UXC55!H22</f>
        <v>slot 13 crate 1</v>
      </c>
      <c r="F12" t="s">
        <v>41</v>
      </c>
      <c r="G12">
        <v>13</v>
      </c>
      <c r="H12" s="1" t="str">
        <f>UXC55!F22</f>
        <v>TTB :: 3052202002200500014</v>
      </c>
      <c r="I12" t="str">
        <f t="shared" si="2"/>
        <v>3052202002200500014</v>
      </c>
      <c r="J12" t="s">
        <v>43</v>
      </c>
      <c r="K12" t="str">
        <f t="shared" si="3"/>
        <v>3052202002200500014</v>
      </c>
      <c r="L12" t="str">
        <f>UXC55!B22</f>
        <v>DT transition board</v>
      </c>
      <c r="M12" t="str">
        <f t="shared" si="1"/>
        <v>S1D04i14</v>
      </c>
      <c r="N12" s="12" t="s">
        <v>42</v>
      </c>
      <c r="O12" t="s">
        <v>45</v>
      </c>
    </row>
    <row r="13" spans="1:15" ht="12.75">
      <c r="A13">
        <v>12</v>
      </c>
      <c r="B13" s="14">
        <v>37674</v>
      </c>
      <c r="C13" t="str">
        <f t="shared" si="0"/>
        <v>S1D04i14</v>
      </c>
      <c r="D13" t="s">
        <v>40</v>
      </c>
      <c r="E13" t="str">
        <f>UXC55!H23</f>
        <v>slot 14 crate 1</v>
      </c>
      <c r="F13" t="s">
        <v>41</v>
      </c>
      <c r="G13">
        <v>14</v>
      </c>
      <c r="H13" s="1" t="str">
        <f>UXC55!F23</f>
        <v>TTB :: 3052202002200500015</v>
      </c>
      <c r="I13" t="str">
        <f t="shared" si="2"/>
        <v>3052202002200500015</v>
      </c>
      <c r="J13" t="s">
        <v>43</v>
      </c>
      <c r="K13" t="str">
        <f t="shared" si="3"/>
        <v>3052202002200500015</v>
      </c>
      <c r="L13" t="str">
        <f>UXC55!B23</f>
        <v>DT transition board</v>
      </c>
      <c r="M13" t="str">
        <f t="shared" si="1"/>
        <v>S1D04i15</v>
      </c>
      <c r="N13" s="12" t="s">
        <v>42</v>
      </c>
      <c r="O13" t="s">
        <v>45</v>
      </c>
    </row>
    <row r="14" spans="1:15" ht="12.75">
      <c r="A14">
        <v>13</v>
      </c>
      <c r="B14" s="14">
        <v>37674</v>
      </c>
      <c r="C14" t="str">
        <f t="shared" si="0"/>
        <v>S1D04i15</v>
      </c>
      <c r="D14" t="s">
        <v>40</v>
      </c>
      <c r="E14" t="str">
        <f>UXC55!H24</f>
        <v>slot 15 crate 1</v>
      </c>
      <c r="F14" t="s">
        <v>41</v>
      </c>
      <c r="G14">
        <v>15</v>
      </c>
      <c r="H14" s="1" t="str">
        <f>UXC55!F24</f>
        <v>TTB :: 3052202002200500016</v>
      </c>
      <c r="I14" t="str">
        <f t="shared" si="2"/>
        <v>3052202002200500016</v>
      </c>
      <c r="J14" t="s">
        <v>43</v>
      </c>
      <c r="K14" t="str">
        <f t="shared" si="3"/>
        <v>3052202002200500016</v>
      </c>
      <c r="L14" t="str">
        <f>UXC55!B24</f>
        <v>DT transition board</v>
      </c>
      <c r="M14" t="str">
        <f t="shared" si="1"/>
        <v>S1D04i16</v>
      </c>
      <c r="N14" s="12" t="s">
        <v>42</v>
      </c>
      <c r="O14" t="s">
        <v>45</v>
      </c>
    </row>
    <row r="15" spans="1:15" ht="12.75">
      <c r="A15">
        <v>14</v>
      </c>
      <c r="B15" s="14">
        <v>37674</v>
      </c>
      <c r="C15" t="str">
        <f t="shared" si="0"/>
        <v>S1D04i16</v>
      </c>
      <c r="D15" t="s">
        <v>40</v>
      </c>
      <c r="E15" t="str">
        <f>UXC55!H25</f>
        <v>slot 16 crate 1</v>
      </c>
      <c r="F15" t="s">
        <v>41</v>
      </c>
      <c r="G15">
        <v>16</v>
      </c>
      <c r="H15" s="1" t="str">
        <f>UXC55!F25</f>
        <v>TTB :: 3052202002200500017</v>
      </c>
      <c r="I15" t="str">
        <f t="shared" si="2"/>
        <v>3052202002200500017</v>
      </c>
      <c r="J15" t="s">
        <v>43</v>
      </c>
      <c r="K15" t="str">
        <f t="shared" si="3"/>
        <v>3052202002200500017</v>
      </c>
      <c r="L15" t="str">
        <f>UXC55!B25</f>
        <v>DT transition board</v>
      </c>
      <c r="M15" t="str">
        <f t="shared" si="1"/>
        <v>S1D04i6</v>
      </c>
      <c r="N15" s="12" t="s">
        <v>42</v>
      </c>
      <c r="O15" t="s">
        <v>45</v>
      </c>
    </row>
    <row r="16" spans="1:15" ht="12.75">
      <c r="A16">
        <v>15</v>
      </c>
      <c r="B16" s="14">
        <v>37674</v>
      </c>
      <c r="C16" t="str">
        <f t="shared" si="0"/>
        <v>S1D04i6</v>
      </c>
      <c r="D16" t="s">
        <v>40</v>
      </c>
      <c r="E16" t="str">
        <f>UXC55!H28</f>
        <v>slot 6 crate 1</v>
      </c>
      <c r="F16" t="s">
        <v>41</v>
      </c>
      <c r="G16">
        <v>6</v>
      </c>
      <c r="H16" s="1" t="str">
        <f>UXC55!F28</f>
        <v>TSP:: 3052201916200500022</v>
      </c>
      <c r="I16" t="str">
        <f>SUBSTITUTE(SUBSTITUTE(SUBSTITUTE(H16,"TSP:: ",""),"TFB:: ",""),"TTB :: ","")</f>
        <v>3052201916200500022</v>
      </c>
      <c r="J16" t="s">
        <v>43</v>
      </c>
      <c r="K16" t="str">
        <f t="shared" si="3"/>
        <v>3052201916200500022</v>
      </c>
      <c r="L16" t="str">
        <f>UXC55!B28</f>
        <v>SP</v>
      </c>
      <c r="M16" t="str">
        <f t="shared" si="1"/>
        <v>S1D04i16</v>
      </c>
      <c r="N16" s="12" t="s">
        <v>42</v>
      </c>
      <c r="O16" t="s">
        <v>45</v>
      </c>
    </row>
    <row r="17" spans="1:15" ht="12.75">
      <c r="A17">
        <v>16</v>
      </c>
      <c r="B17" s="14">
        <v>37674</v>
      </c>
      <c r="C17" t="str">
        <f t="shared" si="0"/>
        <v>S1D04i16</v>
      </c>
      <c r="D17" t="s">
        <v>40</v>
      </c>
      <c r="E17" t="str">
        <f>UXC55!H31</f>
        <v>slot 16, crate 1</v>
      </c>
      <c r="F17" t="s">
        <v>41</v>
      </c>
      <c r="G17">
        <v>16</v>
      </c>
      <c r="H17" s="1" t="str">
        <f>UXC55!F31</f>
        <v>TSP:: 3052201916200500010</v>
      </c>
      <c r="I17" t="str">
        <f>SUBSTITUTE(SUBSTITUTE(SUBSTITUTE(H17,"TSP:: ",""),"TFB:: ",""),"TTB :: ","")</f>
        <v>3052201916200500010</v>
      </c>
      <c r="J17" t="s">
        <v>43</v>
      </c>
      <c r="K17" t="str">
        <f t="shared" si="3"/>
        <v>3052201916200500010</v>
      </c>
      <c r="L17" t="str">
        <f>UXC55!B31</f>
        <v>SP</v>
      </c>
      <c r="M17" t="str">
        <f t="shared" si="1"/>
        <v>S1D04i</v>
      </c>
      <c r="N17" s="12" t="s">
        <v>42</v>
      </c>
      <c r="O17" t="s">
        <v>45</v>
      </c>
    </row>
    <row r="18" spans="1:15" ht="12.75">
      <c r="A18">
        <v>17</v>
      </c>
      <c r="B18" s="14">
        <v>37674</v>
      </c>
      <c r="C18" t="str">
        <f t="shared" si="0"/>
        <v>S1D04i</v>
      </c>
      <c r="D18" t="s">
        <v>40</v>
      </c>
      <c r="E18" t="str">
        <f>UXC55!H34</f>
        <v>slot2, crate 1, slink db barcode==3100102010010200470</v>
      </c>
      <c r="F18" t="s">
        <v>41</v>
      </c>
      <c r="H18" s="1" t="str">
        <f>UXC55!F34</f>
        <v>****************</v>
      </c>
      <c r="I18" t="str">
        <f>SUBSTITUTE(SUBSTITUTE(SUBSTITUTE(H18,"TSP:: ",""),"TFB:: ",""),"TTB :: ","")</f>
        <v>****************</v>
      </c>
      <c r="J18" t="s">
        <v>43</v>
      </c>
      <c r="K18" t="str">
        <f t="shared" si="3"/>
        <v>****************</v>
      </c>
      <c r="L18" t="str">
        <f>UXC55!B34</f>
        <v>DDU</v>
      </c>
      <c r="M18" t="str">
        <f t="shared" si="1"/>
        <v>S1D04i2</v>
      </c>
      <c r="N18" s="12" t="s">
        <v>42</v>
      </c>
      <c r="O18" t="s">
        <v>45</v>
      </c>
    </row>
    <row r="19" spans="1:15" ht="12.75">
      <c r="A19">
        <v>18</v>
      </c>
      <c r="B19" s="14">
        <v>37674</v>
      </c>
      <c r="C19" t="str">
        <f t="shared" si="0"/>
        <v>S1D04i2</v>
      </c>
      <c r="D19" t="s">
        <v>40</v>
      </c>
      <c r="E19" t="str">
        <f>UXC55!H35</f>
        <v>slot 2, crate 1</v>
      </c>
      <c r="F19" t="s">
        <v>41</v>
      </c>
      <c r="G19">
        <v>2</v>
      </c>
      <c r="H19" s="1" t="str">
        <f>UXC55!F35</f>
        <v>DDE:: 3052040405200500001</v>
      </c>
      <c r="I19" t="str">
        <f aca="true" t="shared" si="4" ref="I19:I24">SUBSTITUTE(SUBSTITUTE(SUBSTITUTE(H19,"DDE:: ",""),"TFB:: ",""),"TTB :: ","")</f>
        <v>3052040405200500001</v>
      </c>
      <c r="J19" t="s">
        <v>43</v>
      </c>
      <c r="K19" t="str">
        <f t="shared" si="3"/>
        <v>3052040405200500001</v>
      </c>
      <c r="L19" t="str">
        <f>UXC55!B35</f>
        <v>DDU extender</v>
      </c>
      <c r="M19" t="str">
        <f t="shared" si="1"/>
        <v>S1D04i12</v>
      </c>
      <c r="N19" s="12" t="s">
        <v>42</v>
      </c>
      <c r="O19" t="s">
        <v>45</v>
      </c>
    </row>
    <row r="20" spans="1:15" ht="12.75">
      <c r="A20">
        <v>19</v>
      </c>
      <c r="B20" s="14">
        <v>37674</v>
      </c>
      <c r="C20" t="str">
        <f t="shared" si="0"/>
        <v>S1D04i12</v>
      </c>
      <c r="D20" t="s">
        <v>40</v>
      </c>
      <c r="E20" t="str">
        <f>UXC55!H37</f>
        <v>slor 12, crate 1 ttcrq db(ID=119h)</v>
      </c>
      <c r="F20" t="s">
        <v>41</v>
      </c>
      <c r="G20">
        <v>12</v>
      </c>
      <c r="H20" s="1" t="str">
        <f>UXC55!F37</f>
        <v>******************</v>
      </c>
      <c r="I20" t="str">
        <f t="shared" si="4"/>
        <v>******************</v>
      </c>
      <c r="J20" t="s">
        <v>43</v>
      </c>
      <c r="K20" t="s">
        <v>44</v>
      </c>
      <c r="L20" t="str">
        <f>UXC55!B37</f>
        <v>CCB04</v>
      </c>
      <c r="M20" t="str">
        <f t="shared" si="1"/>
        <v>S1D04i1</v>
      </c>
      <c r="N20" s="12" t="s">
        <v>42</v>
      </c>
      <c r="O20" t="s">
        <v>45</v>
      </c>
    </row>
    <row r="21" spans="1:15" ht="12.75">
      <c r="A21">
        <v>20</v>
      </c>
      <c r="B21" s="14">
        <v>37674</v>
      </c>
      <c r="C21" t="str">
        <f t="shared" si="0"/>
        <v>S1D04i1</v>
      </c>
      <c r="D21" t="s">
        <v>40</v>
      </c>
      <c r="E21" t="str">
        <f>UXC55!H39</f>
        <v>slot 1, crate 1</v>
      </c>
      <c r="F21" t="s">
        <v>41</v>
      </c>
      <c r="G21">
        <v>1</v>
      </c>
      <c r="H21" s="1">
        <f>UXC55!F39</f>
        <v>0</v>
      </c>
      <c r="I21" t="str">
        <f t="shared" si="4"/>
        <v>0</v>
      </c>
      <c r="J21" t="s">
        <v>43</v>
      </c>
      <c r="K21" t="str">
        <f t="shared" si="3"/>
        <v>0</v>
      </c>
      <c r="L21" t="str">
        <f>UXC55!B39</f>
        <v>9U CAEN VME</v>
      </c>
      <c r="M21">
        <f t="shared" si="1"/>
        <v>0</v>
      </c>
      <c r="N21" s="12" t="s">
        <v>42</v>
      </c>
      <c r="O21" t="s">
        <v>45</v>
      </c>
    </row>
    <row r="23" spans="1:15" ht="12.75">
      <c r="A23">
        <v>22</v>
      </c>
      <c r="B23" s="14">
        <v>37674</v>
      </c>
      <c r="C23" t="str">
        <f t="shared" si="0"/>
        <v>S1D04i14</v>
      </c>
      <c r="D23" t="s">
        <v>40</v>
      </c>
      <c r="E23" t="str">
        <f>UXC55!H42</f>
        <v>slot 14, crate 1</v>
      </c>
      <c r="F23" t="s">
        <v>41</v>
      </c>
      <c r="G23">
        <v>14</v>
      </c>
      <c r="H23" s="1" t="str">
        <f>UXC55!F42</f>
        <v>*********************</v>
      </c>
      <c r="I23" t="str">
        <f t="shared" si="4"/>
        <v>*********************</v>
      </c>
      <c r="J23" t="s">
        <v>43</v>
      </c>
      <c r="K23" t="str">
        <f t="shared" si="3"/>
        <v>*********************</v>
      </c>
      <c r="L23" t="str">
        <f>UXC55!B42</f>
        <v>muon sorter </v>
      </c>
      <c r="M23">
        <f t="shared" si="1"/>
        <v>0</v>
      </c>
      <c r="N23" s="12" t="s">
        <v>42</v>
      </c>
      <c r="O23" t="s">
        <v>45</v>
      </c>
    </row>
    <row r="25" spans="8:10" ht="12.75">
      <c r="H25" s="1"/>
      <c r="J25" t="s">
        <v>43</v>
      </c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</sheetData>
  <hyperlinks>
    <hyperlink ref="N2" r:id="rId1" display="Daniel.Holmes@cern.ch"/>
    <hyperlink ref="N3:N24" r:id="rId2" display="Daniel.Holmes@cern.ch"/>
  </hyperlinks>
  <printOptions/>
  <pageMargins left="0.75" right="0.75" top="1" bottom="1" header="0.5" footer="0.5"/>
  <pageSetup fitToWidth="2" orientation="landscape" scale="80"/>
  <headerFooter alignWithMargins="0">
    <oddHeader>&amp;L&amp;F&amp;C&amp;Z&amp;F&amp;RPrinted at &amp;T on &amp;D</oddHeader>
    <oddFooter>&amp;LDan Holms and Fred Borcherding&amp;R&amp;P of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5:H43"/>
  <sheetViews>
    <sheetView workbookViewId="0" topLeftCell="A4">
      <selection activeCell="F14" sqref="F14"/>
    </sheetView>
  </sheetViews>
  <sheetFormatPr defaultColWidth="11.00390625" defaultRowHeight="12.75"/>
  <cols>
    <col min="1" max="1" width="11.00390625" style="0" customWidth="1"/>
    <col min="2" max="2" width="26.125" style="0" customWidth="1"/>
    <col min="3" max="6" width="11.00390625" style="0" customWidth="1"/>
    <col min="7" max="7" width="22.375" style="0" customWidth="1"/>
  </cols>
  <sheetData>
    <row r="5" spans="2:8" ht="12.75">
      <c r="B5" s="1" t="s">
        <v>89</v>
      </c>
      <c r="C5" s="1" t="s">
        <v>90</v>
      </c>
      <c r="D5" s="1"/>
      <c r="E5" s="1" t="s">
        <v>91</v>
      </c>
      <c r="F5" s="1" t="s">
        <v>92</v>
      </c>
      <c r="H5" s="1" t="s">
        <v>4</v>
      </c>
    </row>
    <row r="8" spans="2:6" ht="12.75">
      <c r="B8" t="s">
        <v>12</v>
      </c>
      <c r="C8" t="s">
        <v>103</v>
      </c>
      <c r="F8" s="1" t="s">
        <v>13</v>
      </c>
    </row>
    <row r="9" spans="2:8" ht="12.75">
      <c r="B9" t="s">
        <v>6</v>
      </c>
      <c r="C9" t="s">
        <v>103</v>
      </c>
      <c r="E9" s="1">
        <v>4896027</v>
      </c>
      <c r="H9" t="s">
        <v>14</v>
      </c>
    </row>
    <row r="10" spans="2:8" ht="12.75">
      <c r="B10" t="s">
        <v>15</v>
      </c>
      <c r="C10" t="s">
        <v>103</v>
      </c>
      <c r="E10">
        <v>4796032</v>
      </c>
      <c r="F10" s="1"/>
      <c r="H10" t="s">
        <v>16</v>
      </c>
    </row>
    <row r="11" spans="2:6" ht="12.75">
      <c r="B11" t="s">
        <v>10</v>
      </c>
      <c r="C11" t="s">
        <v>103</v>
      </c>
      <c r="F11" s="1" t="s">
        <v>17</v>
      </c>
    </row>
    <row r="14" spans="2:8" ht="12.75">
      <c r="B14" s="1" t="s">
        <v>105</v>
      </c>
      <c r="C14" s="1" t="s">
        <v>103</v>
      </c>
      <c r="D14" s="1"/>
      <c r="E14" s="1">
        <v>6</v>
      </c>
      <c r="F14" s="1" t="s">
        <v>108</v>
      </c>
      <c r="H14" t="s">
        <v>72</v>
      </c>
    </row>
    <row r="15" spans="2:8" ht="12.75">
      <c r="B15" s="1" t="s">
        <v>105</v>
      </c>
      <c r="C15" s="1" t="s">
        <v>103</v>
      </c>
      <c r="D15" s="1"/>
      <c r="E15" s="1">
        <v>7</v>
      </c>
      <c r="F15" s="1" t="s">
        <v>107</v>
      </c>
      <c r="H15" t="s">
        <v>73</v>
      </c>
    </row>
    <row r="16" spans="2:8" ht="12.75">
      <c r="B16" s="1" t="s">
        <v>105</v>
      </c>
      <c r="C16" s="1" t="s">
        <v>103</v>
      </c>
      <c r="D16" s="1"/>
      <c r="E16" s="1">
        <v>8</v>
      </c>
      <c r="F16" s="1" t="s">
        <v>106</v>
      </c>
      <c r="H16" t="s">
        <v>71</v>
      </c>
    </row>
    <row r="17" spans="2:8" ht="12.75">
      <c r="B17" s="1" t="s">
        <v>105</v>
      </c>
      <c r="C17" s="1" t="s">
        <v>103</v>
      </c>
      <c r="D17" s="1"/>
      <c r="E17" s="1">
        <v>9</v>
      </c>
      <c r="F17" s="1" t="s">
        <v>109</v>
      </c>
      <c r="H17" t="s">
        <v>74</v>
      </c>
    </row>
    <row r="18" spans="2:8" ht="12.75">
      <c r="B18" s="1" t="s">
        <v>105</v>
      </c>
      <c r="C18" s="1" t="s">
        <v>103</v>
      </c>
      <c r="D18" s="1"/>
      <c r="E18" s="1">
        <v>10</v>
      </c>
      <c r="F18" s="1" t="s">
        <v>110</v>
      </c>
      <c r="H18" t="s">
        <v>75</v>
      </c>
    </row>
    <row r="19" spans="2:8" ht="12.75">
      <c r="B19" s="1" t="s">
        <v>105</v>
      </c>
      <c r="C19" s="1" t="s">
        <v>103</v>
      </c>
      <c r="D19" s="1"/>
      <c r="E19" s="1">
        <v>11</v>
      </c>
      <c r="F19" s="1" t="s">
        <v>111</v>
      </c>
      <c r="H19" t="s">
        <v>76</v>
      </c>
    </row>
    <row r="20" spans="2:8" ht="12.75">
      <c r="B20" s="1" t="s">
        <v>105</v>
      </c>
      <c r="C20" s="1" t="s">
        <v>103</v>
      </c>
      <c r="D20" s="1"/>
      <c r="E20" s="1">
        <v>12</v>
      </c>
      <c r="F20" s="1" t="s">
        <v>112</v>
      </c>
      <c r="H20" t="s">
        <v>77</v>
      </c>
    </row>
    <row r="21" spans="2:8" ht="12.75">
      <c r="B21" s="1" t="s">
        <v>105</v>
      </c>
      <c r="C21" s="1" t="s">
        <v>103</v>
      </c>
      <c r="D21" s="1"/>
      <c r="E21" s="1">
        <v>13</v>
      </c>
      <c r="F21" s="1" t="s">
        <v>113</v>
      </c>
      <c r="H21" t="s">
        <v>78</v>
      </c>
    </row>
    <row r="22" spans="2:8" ht="12.75">
      <c r="B22" s="1" t="s">
        <v>105</v>
      </c>
      <c r="C22" s="1" t="s">
        <v>103</v>
      </c>
      <c r="D22" s="1"/>
      <c r="E22" s="1">
        <v>14</v>
      </c>
      <c r="F22" s="1" t="s">
        <v>114</v>
      </c>
      <c r="H22" t="s">
        <v>79</v>
      </c>
    </row>
    <row r="23" spans="2:8" ht="12.75">
      <c r="B23" s="1" t="s">
        <v>105</v>
      </c>
      <c r="C23" s="1" t="s">
        <v>103</v>
      </c>
      <c r="D23" s="1"/>
      <c r="E23" s="1">
        <v>15</v>
      </c>
      <c r="F23" s="1" t="s">
        <v>115</v>
      </c>
      <c r="H23" t="s">
        <v>80</v>
      </c>
    </row>
    <row r="24" spans="2:8" ht="12.75">
      <c r="B24" s="1" t="s">
        <v>105</v>
      </c>
      <c r="C24" s="1" t="s">
        <v>103</v>
      </c>
      <c r="D24" s="1"/>
      <c r="E24" s="1">
        <v>16</v>
      </c>
      <c r="F24" s="1" t="s">
        <v>116</v>
      </c>
      <c r="H24" t="s">
        <v>81</v>
      </c>
    </row>
    <row r="25" spans="2:8" ht="12.75">
      <c r="B25" s="1" t="s">
        <v>105</v>
      </c>
      <c r="C25" s="1" t="s">
        <v>103</v>
      </c>
      <c r="D25" s="1"/>
      <c r="E25" s="1">
        <v>17</v>
      </c>
      <c r="F25" s="1" t="s">
        <v>117</v>
      </c>
      <c r="H25" t="s">
        <v>82</v>
      </c>
    </row>
    <row r="28" spans="2:8" ht="12.75">
      <c r="B28" s="1" t="s">
        <v>18</v>
      </c>
      <c r="C28" s="1" t="s">
        <v>103</v>
      </c>
      <c r="E28" s="1">
        <v>22</v>
      </c>
      <c r="F28" s="1" t="s">
        <v>19</v>
      </c>
      <c r="H28" t="s">
        <v>76</v>
      </c>
    </row>
    <row r="29" spans="2:5" ht="12.75">
      <c r="B29" s="1" t="s">
        <v>46</v>
      </c>
      <c r="C29" s="1" t="s">
        <v>103</v>
      </c>
      <c r="E29" s="1">
        <v>19</v>
      </c>
    </row>
    <row r="31" spans="2:8" ht="12.75">
      <c r="B31" t="s">
        <v>18</v>
      </c>
      <c r="C31" t="s">
        <v>103</v>
      </c>
      <c r="E31">
        <v>10</v>
      </c>
      <c r="F31" s="1" t="s">
        <v>47</v>
      </c>
      <c r="H31" t="s">
        <v>83</v>
      </c>
    </row>
    <row r="32" spans="2:5" ht="12.75">
      <c r="B32" t="s">
        <v>129</v>
      </c>
      <c r="C32" t="s">
        <v>103</v>
      </c>
      <c r="E32">
        <v>7</v>
      </c>
    </row>
    <row r="34" spans="2:8" ht="12.75">
      <c r="B34" t="s">
        <v>48</v>
      </c>
      <c r="C34" t="s">
        <v>49</v>
      </c>
      <c r="E34">
        <v>3</v>
      </c>
      <c r="F34" t="s">
        <v>52</v>
      </c>
      <c r="H34" t="s">
        <v>84</v>
      </c>
    </row>
    <row r="35" spans="2:8" ht="12.75">
      <c r="B35" t="s">
        <v>131</v>
      </c>
      <c r="C35" t="s">
        <v>103</v>
      </c>
      <c r="E35">
        <v>1</v>
      </c>
      <c r="F35" t="s">
        <v>50</v>
      </c>
      <c r="H35" t="s">
        <v>85</v>
      </c>
    </row>
    <row r="37" spans="2:8" ht="12.75">
      <c r="B37" t="s">
        <v>53</v>
      </c>
      <c r="C37" t="s">
        <v>100</v>
      </c>
      <c r="E37">
        <v>25</v>
      </c>
      <c r="F37" t="s">
        <v>54</v>
      </c>
      <c r="H37" t="s">
        <v>86</v>
      </c>
    </row>
    <row r="39" spans="2:8" ht="12.75">
      <c r="B39" s="1" t="s">
        <v>94</v>
      </c>
      <c r="C39" s="1" t="s">
        <v>93</v>
      </c>
      <c r="D39" s="1"/>
      <c r="E39" s="1">
        <v>86</v>
      </c>
      <c r="H39" t="s">
        <v>87</v>
      </c>
    </row>
    <row r="40" spans="2:8" ht="12.75">
      <c r="B40" s="1" t="s">
        <v>98</v>
      </c>
      <c r="C40" s="1" t="s">
        <v>93</v>
      </c>
      <c r="D40" s="1"/>
      <c r="E40" s="1">
        <v>341</v>
      </c>
      <c r="H40" t="s">
        <v>51</v>
      </c>
    </row>
    <row r="42" spans="2:8" ht="12.75">
      <c r="B42" s="1" t="s">
        <v>99</v>
      </c>
      <c r="C42" s="1" t="s">
        <v>100</v>
      </c>
      <c r="D42" s="1"/>
      <c r="E42" s="1">
        <v>5</v>
      </c>
      <c r="F42" t="s">
        <v>55</v>
      </c>
      <c r="H42" t="s">
        <v>88</v>
      </c>
    </row>
    <row r="43" spans="2:5" ht="12.75">
      <c r="B43" s="1" t="s">
        <v>101</v>
      </c>
      <c r="C43" s="1" t="s">
        <v>100</v>
      </c>
      <c r="D43" s="1"/>
      <c r="E43" s="1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G21"/>
  <sheetViews>
    <sheetView workbookViewId="0" topLeftCell="A1">
      <selection activeCell="A35" sqref="A35"/>
    </sheetView>
  </sheetViews>
  <sheetFormatPr defaultColWidth="11.00390625" defaultRowHeight="12.75"/>
  <cols>
    <col min="1" max="1" width="10.75390625" style="1" customWidth="1"/>
    <col min="2" max="2" width="4.75390625" style="1" customWidth="1"/>
    <col min="3" max="3" width="21.00390625" style="1" customWidth="1"/>
    <col min="4" max="6" width="10.75390625" style="1" customWidth="1"/>
    <col min="7" max="7" width="27.125" style="1" customWidth="1"/>
    <col min="8" max="11" width="10.75390625" style="1" customWidth="1"/>
    <col min="12" max="12" width="21.625" style="1" customWidth="1"/>
    <col min="13" max="16384" width="10.75390625" style="1" customWidth="1"/>
  </cols>
  <sheetData>
    <row r="4" spans="3:7" ht="12.75">
      <c r="C4" s="1" t="s">
        <v>89</v>
      </c>
      <c r="D4" s="1" t="s">
        <v>90</v>
      </c>
      <c r="F4" s="1" t="s">
        <v>91</v>
      </c>
      <c r="G4" s="1" t="s">
        <v>92</v>
      </c>
    </row>
    <row r="9" spans="3:6" ht="12.75">
      <c r="C9" s="1" t="s">
        <v>94</v>
      </c>
      <c r="D9" s="1" t="s">
        <v>93</v>
      </c>
      <c r="F9" s="1">
        <v>57</v>
      </c>
    </row>
    <row r="10" spans="3:6" ht="12.75">
      <c r="C10" s="1" t="s">
        <v>98</v>
      </c>
      <c r="D10" s="1" t="s">
        <v>93</v>
      </c>
      <c r="F10" s="1">
        <v>335</v>
      </c>
    </row>
    <row r="14" spans="3:7" ht="12.75">
      <c r="C14" s="1" t="s">
        <v>105</v>
      </c>
      <c r="D14" s="1" t="s">
        <v>103</v>
      </c>
      <c r="F14" s="1">
        <v>18</v>
      </c>
      <c r="G14" s="1" t="s">
        <v>118</v>
      </c>
    </row>
    <row r="15" spans="3:7" ht="12.75">
      <c r="C15" s="1" t="s">
        <v>105</v>
      </c>
      <c r="D15" s="1" t="s">
        <v>103</v>
      </c>
      <c r="F15" s="1">
        <v>19</v>
      </c>
      <c r="G15" s="1" t="s">
        <v>119</v>
      </c>
    </row>
    <row r="16" spans="3:7" ht="12.75">
      <c r="C16" s="1" t="s">
        <v>105</v>
      </c>
      <c r="D16" s="1" t="s">
        <v>103</v>
      </c>
      <c r="F16" s="1">
        <v>20</v>
      </c>
      <c r="G16" s="1" t="s">
        <v>120</v>
      </c>
    </row>
    <row r="19" spans="3:4" ht="12.75">
      <c r="C19" s="1" t="s">
        <v>121</v>
      </c>
      <c r="D19" s="1" t="s">
        <v>103</v>
      </c>
    </row>
    <row r="20" spans="3:4" ht="12.75">
      <c r="C20" s="1" t="s">
        <v>122</v>
      </c>
      <c r="D20" s="1" t="s">
        <v>103</v>
      </c>
    </row>
    <row r="21" spans="3:4" ht="12.75">
      <c r="C21" s="1" t="s">
        <v>123</v>
      </c>
      <c r="D21" s="1" t="s">
        <v>103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I39"/>
  <sheetViews>
    <sheetView workbookViewId="0" topLeftCell="A1">
      <selection activeCell="C47" sqref="C47"/>
    </sheetView>
  </sheetViews>
  <sheetFormatPr defaultColWidth="11.00390625" defaultRowHeight="12.75"/>
  <cols>
    <col min="1" max="1" width="11.00390625" style="0" customWidth="1"/>
    <col min="2" max="2" width="4.75390625" style="0" customWidth="1"/>
    <col min="3" max="3" width="25.875" style="0" customWidth="1"/>
    <col min="4" max="4" width="12.875" style="0" customWidth="1"/>
    <col min="5" max="6" width="11.00390625" style="0" customWidth="1"/>
    <col min="7" max="7" width="28.625" style="0" customWidth="1"/>
  </cols>
  <sheetData>
    <row r="4" spans="2:9" ht="12.75">
      <c r="B4" s="1"/>
      <c r="C4" s="1" t="s">
        <v>89</v>
      </c>
      <c r="D4" s="1" t="s">
        <v>90</v>
      </c>
      <c r="E4" s="1"/>
      <c r="F4" s="1" t="s">
        <v>91</v>
      </c>
      <c r="G4" s="1" t="s">
        <v>92</v>
      </c>
      <c r="I4" s="1" t="s">
        <v>4</v>
      </c>
    </row>
    <row r="7" spans="3:4" ht="12.75">
      <c r="C7" t="s">
        <v>124</v>
      </c>
      <c r="D7" t="s">
        <v>100</v>
      </c>
    </row>
    <row r="8" spans="3:4" ht="12.75">
      <c r="C8" t="s">
        <v>125</v>
      </c>
      <c r="D8" t="s">
        <v>100</v>
      </c>
    </row>
    <row r="11" spans="3:6" ht="12.75">
      <c r="C11" t="s">
        <v>126</v>
      </c>
      <c r="D11" t="s">
        <v>93</v>
      </c>
      <c r="F11">
        <v>130</v>
      </c>
    </row>
    <row r="12" spans="3:4" ht="12.75">
      <c r="C12" t="s">
        <v>127</v>
      </c>
      <c r="D12" t="s">
        <v>93</v>
      </c>
    </row>
    <row r="15" spans="3:7" ht="12.75">
      <c r="C15" t="s">
        <v>128</v>
      </c>
      <c r="D15" t="s">
        <v>103</v>
      </c>
      <c r="F15">
        <v>11</v>
      </c>
      <c r="G15" t="s">
        <v>2</v>
      </c>
    </row>
    <row r="16" spans="3:6" ht="12.75">
      <c r="C16" t="s">
        <v>129</v>
      </c>
      <c r="F16">
        <v>8</v>
      </c>
    </row>
    <row r="18" spans="3:7" ht="12.75">
      <c r="C18" t="s">
        <v>128</v>
      </c>
      <c r="D18" t="s">
        <v>103</v>
      </c>
      <c r="F18">
        <v>9</v>
      </c>
      <c r="G18" t="s">
        <v>1</v>
      </c>
    </row>
    <row r="19" spans="3:6" ht="12.75">
      <c r="C19" t="s">
        <v>129</v>
      </c>
      <c r="F19">
        <v>6</v>
      </c>
    </row>
    <row r="21" spans="3:6" ht="12.75">
      <c r="C21" t="s">
        <v>102</v>
      </c>
      <c r="D21" t="s">
        <v>103</v>
      </c>
      <c r="F21">
        <v>1</v>
      </c>
    </row>
    <row r="22" spans="3:6" ht="12.75">
      <c r="C22" t="s">
        <v>130</v>
      </c>
      <c r="D22" t="s">
        <v>103</v>
      </c>
      <c r="F22">
        <v>2</v>
      </c>
    </row>
    <row r="23" spans="3:6" ht="12.75">
      <c r="C23" t="s">
        <v>130</v>
      </c>
      <c r="D23" t="s">
        <v>103</v>
      </c>
      <c r="F23">
        <v>1</v>
      </c>
    </row>
    <row r="25" spans="3:6" ht="12.75">
      <c r="C25" t="s">
        <v>131</v>
      </c>
      <c r="D25" t="s">
        <v>103</v>
      </c>
      <c r="F25">
        <v>3</v>
      </c>
    </row>
    <row r="26" spans="3:6" ht="12.75">
      <c r="C26" t="s">
        <v>131</v>
      </c>
      <c r="D26" t="s">
        <v>103</v>
      </c>
      <c r="F26">
        <v>4</v>
      </c>
    </row>
    <row r="28" ht="12.75">
      <c r="C28" t="s">
        <v>0</v>
      </c>
    </row>
    <row r="30" spans="3:7" ht="12.75">
      <c r="C30" t="s">
        <v>105</v>
      </c>
      <c r="D30" t="s">
        <v>103</v>
      </c>
      <c r="F30">
        <v>3</v>
      </c>
      <c r="G30" s="1" t="s">
        <v>134</v>
      </c>
    </row>
    <row r="31" spans="3:7" ht="12.75">
      <c r="C31" t="s">
        <v>105</v>
      </c>
      <c r="D31" t="s">
        <v>103</v>
      </c>
      <c r="F31">
        <v>4</v>
      </c>
      <c r="G31" s="1" t="s">
        <v>133</v>
      </c>
    </row>
    <row r="32" ht="12.75">
      <c r="G32" s="1"/>
    </row>
    <row r="33" spans="3:9" ht="12.75">
      <c r="C33" t="s">
        <v>3</v>
      </c>
      <c r="D33" t="s">
        <v>103</v>
      </c>
      <c r="G33" s="1"/>
      <c r="I33" t="s">
        <v>5</v>
      </c>
    </row>
    <row r="34" spans="3:9" ht="12.75">
      <c r="C34" t="s">
        <v>6</v>
      </c>
      <c r="D34" t="s">
        <v>103</v>
      </c>
      <c r="F34" s="1">
        <v>2599005</v>
      </c>
      <c r="I34" t="s">
        <v>7</v>
      </c>
    </row>
    <row r="35" spans="3:9" ht="12.75">
      <c r="C35" t="s">
        <v>8</v>
      </c>
      <c r="D35" t="s">
        <v>103</v>
      </c>
      <c r="F35">
        <v>2599006</v>
      </c>
      <c r="G35" s="1"/>
      <c r="I35" t="s">
        <v>9</v>
      </c>
    </row>
    <row r="36" spans="3:7" ht="12.75">
      <c r="C36" t="s">
        <v>10</v>
      </c>
      <c r="D36" t="s">
        <v>103</v>
      </c>
      <c r="G36" s="1" t="s">
        <v>11</v>
      </c>
    </row>
    <row r="38" ht="12.75">
      <c r="C38" t="s">
        <v>132</v>
      </c>
    </row>
    <row r="39" ht="12.75">
      <c r="C39" t="s">
        <v>135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H45"/>
  <sheetViews>
    <sheetView workbookViewId="0" topLeftCell="A1">
      <selection activeCell="H39" sqref="H39"/>
    </sheetView>
  </sheetViews>
  <sheetFormatPr defaultColWidth="11.00390625" defaultRowHeight="12.75"/>
  <cols>
    <col min="1" max="1" width="11.00390625" style="0" customWidth="1"/>
    <col min="2" max="2" width="26.25390625" style="0" customWidth="1"/>
    <col min="3" max="5" width="11.00390625" style="0" customWidth="1"/>
    <col min="6" max="6" width="25.625" style="0" customWidth="1"/>
    <col min="7" max="7" width="11.00390625" style="0" customWidth="1"/>
    <col min="8" max="8" width="30.375" style="0" customWidth="1"/>
  </cols>
  <sheetData>
    <row r="5" spans="2:8" ht="12.75">
      <c r="B5" s="1" t="s">
        <v>89</v>
      </c>
      <c r="C5" s="1" t="s">
        <v>90</v>
      </c>
      <c r="D5" s="1"/>
      <c r="E5" s="1" t="s">
        <v>91</v>
      </c>
      <c r="F5" s="1" t="s">
        <v>92</v>
      </c>
      <c r="H5" s="1" t="s">
        <v>4</v>
      </c>
    </row>
    <row r="8" spans="2:6" ht="12.75">
      <c r="B8" t="s">
        <v>12</v>
      </c>
      <c r="C8" t="s">
        <v>103</v>
      </c>
      <c r="F8" s="1" t="s">
        <v>56</v>
      </c>
    </row>
    <row r="9" spans="2:8" ht="12.75">
      <c r="B9" t="s">
        <v>6</v>
      </c>
      <c r="C9" t="s">
        <v>103</v>
      </c>
      <c r="E9" s="1">
        <v>4896026</v>
      </c>
      <c r="H9" t="s">
        <v>14</v>
      </c>
    </row>
    <row r="10" spans="2:8" ht="12.75">
      <c r="B10" t="s">
        <v>15</v>
      </c>
      <c r="C10" t="s">
        <v>103</v>
      </c>
      <c r="E10">
        <v>4796034</v>
      </c>
      <c r="F10" s="1"/>
      <c r="H10" t="s">
        <v>16</v>
      </c>
    </row>
    <row r="11" spans="2:6" ht="12.75">
      <c r="B11" t="s">
        <v>10</v>
      </c>
      <c r="C11" t="s">
        <v>103</v>
      </c>
      <c r="F11" s="1" t="s">
        <v>57</v>
      </c>
    </row>
    <row r="14" spans="2:8" ht="12.75">
      <c r="B14" s="1" t="s">
        <v>105</v>
      </c>
      <c r="C14" s="1" t="s">
        <v>103</v>
      </c>
      <c r="D14" s="1"/>
      <c r="E14" s="1">
        <v>5</v>
      </c>
      <c r="F14" s="1" t="s">
        <v>58</v>
      </c>
      <c r="H14" t="s">
        <v>62</v>
      </c>
    </row>
    <row r="15" spans="2:8" ht="12.75">
      <c r="B15" s="1" t="s">
        <v>105</v>
      </c>
      <c r="C15" s="1" t="s">
        <v>103</v>
      </c>
      <c r="D15" s="1"/>
      <c r="E15" s="1">
        <v>2</v>
      </c>
      <c r="F15" s="1" t="s">
        <v>59</v>
      </c>
      <c r="H15" t="s">
        <v>62</v>
      </c>
    </row>
    <row r="16" spans="2:8" ht="12.75">
      <c r="B16" s="1" t="s">
        <v>105</v>
      </c>
      <c r="C16" s="1" t="s">
        <v>103</v>
      </c>
      <c r="D16" s="1"/>
      <c r="E16" s="1" t="s">
        <v>60</v>
      </c>
      <c r="F16" s="1"/>
      <c r="H16" t="s">
        <v>61</v>
      </c>
    </row>
    <row r="28" spans="2:6" ht="12.75">
      <c r="B28" s="1" t="s">
        <v>67</v>
      </c>
      <c r="C28" s="1" t="s">
        <v>103</v>
      </c>
      <c r="E28" s="1">
        <v>5</v>
      </c>
      <c r="F28" s="1"/>
    </row>
    <row r="29" spans="2:5" ht="12.75">
      <c r="B29" s="1" t="s">
        <v>46</v>
      </c>
      <c r="C29" s="1" t="s">
        <v>103</v>
      </c>
      <c r="E29" s="1">
        <v>1</v>
      </c>
    </row>
    <row r="34" spans="2:6" ht="12.75">
      <c r="B34" t="s">
        <v>48</v>
      </c>
      <c r="C34" t="s">
        <v>49</v>
      </c>
      <c r="E34">
        <v>2</v>
      </c>
      <c r="F34" t="s">
        <v>52</v>
      </c>
    </row>
    <row r="36" spans="2:3" ht="12.75">
      <c r="B36" t="s">
        <v>68</v>
      </c>
      <c r="C36" t="s">
        <v>100</v>
      </c>
    </row>
    <row r="37" spans="2:5" ht="12.75">
      <c r="B37" t="s">
        <v>53</v>
      </c>
      <c r="C37" t="s">
        <v>100</v>
      </c>
      <c r="E37">
        <v>6</v>
      </c>
    </row>
    <row r="39" spans="2:8" ht="12.75">
      <c r="B39" s="1" t="s">
        <v>63</v>
      </c>
      <c r="C39" s="1" t="s">
        <v>64</v>
      </c>
      <c r="D39" s="1"/>
      <c r="E39" s="1">
        <v>280</v>
      </c>
      <c r="H39" t="s">
        <v>70</v>
      </c>
    </row>
    <row r="40" spans="2:8" ht="12.75">
      <c r="B40" s="1" t="s">
        <v>65</v>
      </c>
      <c r="C40" s="1" t="s">
        <v>64</v>
      </c>
      <c r="D40" s="1"/>
      <c r="E40" s="1">
        <v>341</v>
      </c>
      <c r="H40" t="s">
        <v>66</v>
      </c>
    </row>
    <row r="42" spans="2:5" ht="12.75">
      <c r="B42" s="1" t="s">
        <v>99</v>
      </c>
      <c r="C42" s="1" t="s">
        <v>100</v>
      </c>
      <c r="D42" s="1"/>
      <c r="E42" s="1">
        <v>3</v>
      </c>
    </row>
    <row r="43" spans="2:5" ht="12.75">
      <c r="B43" s="1"/>
      <c r="C43" s="1"/>
      <c r="D43" s="1"/>
      <c r="E43" s="1"/>
    </row>
    <row r="44" spans="2:5" ht="12.75">
      <c r="B44" s="1" t="s">
        <v>69</v>
      </c>
      <c r="C44" s="1" t="s">
        <v>100</v>
      </c>
      <c r="E44" s="1">
        <v>4</v>
      </c>
    </row>
    <row r="45" spans="2:5" ht="12.75">
      <c r="B45" s="1" t="s">
        <v>46</v>
      </c>
      <c r="E45" s="1">
        <v>24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5:H10"/>
  <sheetViews>
    <sheetView workbookViewId="0" topLeftCell="A1">
      <selection activeCell="H10" sqref="H10"/>
    </sheetView>
  </sheetViews>
  <sheetFormatPr defaultColWidth="11.00390625" defaultRowHeight="12.75"/>
  <cols>
    <col min="1" max="1" width="11.00390625" style="0" customWidth="1"/>
    <col min="2" max="2" width="26.125" style="0" customWidth="1"/>
  </cols>
  <sheetData>
    <row r="5" spans="2:8" ht="12.75">
      <c r="B5" t="s">
        <v>89</v>
      </c>
      <c r="C5" t="s">
        <v>90</v>
      </c>
      <c r="E5" t="s">
        <v>91</v>
      </c>
      <c r="F5" t="s">
        <v>92</v>
      </c>
      <c r="H5" t="s">
        <v>95</v>
      </c>
    </row>
    <row r="7" spans="2:8" ht="12.75">
      <c r="B7" t="s">
        <v>94</v>
      </c>
      <c r="C7" t="s">
        <v>93</v>
      </c>
      <c r="E7">
        <v>123</v>
      </c>
      <c r="H7" t="s">
        <v>97</v>
      </c>
    </row>
    <row r="8" spans="2:8" ht="12.75">
      <c r="B8" t="s">
        <v>98</v>
      </c>
      <c r="C8" t="s">
        <v>93</v>
      </c>
      <c r="E8">
        <v>385</v>
      </c>
      <c r="H8" t="s">
        <v>96</v>
      </c>
    </row>
    <row r="10" spans="2:8" ht="12.75">
      <c r="B10" t="s">
        <v>102</v>
      </c>
      <c r="C10" t="s">
        <v>103</v>
      </c>
      <c r="H10" t="s">
        <v>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bob bob</cp:lastModifiedBy>
  <cp:lastPrinted>2007-02-25T15:11:01Z</cp:lastPrinted>
  <dcterms:created xsi:type="dcterms:W3CDTF">2007-02-21T12:58:25Z</dcterms:created>
  <dcterms:modified xsi:type="dcterms:W3CDTF">2007-02-25T15:11:19Z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